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58\1 výzva\"/>
    </mc:Choice>
  </mc:AlternateContent>
  <xr:revisionPtr revIDLastSave="0" documentId="13_ncr:1_{26AEE7C3-6A91-4C68-AC12-376324CCAEDE}" xr6:coauthVersionLast="47" xr6:coauthVersionMax="47" xr10:uidLastSave="{00000000-0000-0000-0000-000000000000}"/>
  <bookViews>
    <workbookView xWindow="2010" yWindow="645" windowWidth="25890" windowHeight="1599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3" i="1" l="1"/>
  <c r="S14" i="1"/>
  <c r="T7" i="1" l="1"/>
  <c r="S8" i="1"/>
  <c r="S11" i="1"/>
  <c r="T11" i="1"/>
  <c r="S12" i="1"/>
  <c r="T12" i="1"/>
  <c r="S13" i="1"/>
  <c r="S15" i="1"/>
  <c r="T15" i="1"/>
  <c r="P11" i="1"/>
  <c r="P12" i="1"/>
  <c r="P13" i="1"/>
  <c r="P15" i="1"/>
  <c r="T10" i="1"/>
  <c r="S10" i="1"/>
  <c r="S7" i="1"/>
  <c r="S9" i="1"/>
  <c r="T9" i="1"/>
  <c r="P10" i="1"/>
  <c r="R18" i="1" l="1"/>
  <c r="P7" i="1"/>
  <c r="P9" i="1"/>
  <c r="Q18" i="1" l="1"/>
</calcChain>
</file>

<file path=xl/sharedStrings.xml><?xml version="1.0" encoding="utf-8"?>
<sst xmlns="http://schemas.openxmlformats.org/spreadsheetml/2006/main" count="87" uniqueCount="65">
  <si>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</si>
  <si>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</si>
  <si>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</si>
  <si>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</si>
  <si>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</si>
  <si>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</si>
  <si>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</si>
  <si>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</si>
  <si>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</si>
  <si>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</si>
  <si>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</si>
  <si>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</si>
  <si>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</si>
  <si>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</si>
  <si>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</si>
  <si>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</si>
  <si>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</si>
  <si>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</si>
  <si>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</si>
  <si>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</si>
  <si>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</si>
  <si>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</si>
  <si>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</si>
  <si>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</si>
  <si>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</si>
  <si>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</si>
  <si>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</si>
  <si>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</si>
  <si>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</si>
  <si>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</si>
  <si>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</si>
  <si>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</si>
  <si>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 xml:space="preserve">Příloha č. 2 Kupní smlouvy - technická specifikace
Výpočetní technika (III.) 158 - 2025 </t>
  </si>
  <si>
    <t>Notebook (výkon pro PBI)</t>
  </si>
  <si>
    <t>Adaptér USC-C/RJ-45</t>
  </si>
  <si>
    <t>Dokovací stanice kompatibilní s pol.č. 1</t>
  </si>
  <si>
    <t>Záruka na zboží 60 měsíců,
servis NBD on-site.</t>
  </si>
  <si>
    <t>Pokud financováno z projektových prostředků, pak ŘEŠITEL uvede: NÁZEV A ČÍSLO DOTAČNÍHO PROJEKTU</t>
  </si>
  <si>
    <t>Operační systém Windows 11 nebo vyšší, stačí ve verzi Home, předinstalovaný (nesmí to být licence typu K12 (EDU)). 
OS Windows požadujeme z důvodu kompatibility s interními aplikacemi ZČU (Stag, Magion,...).</t>
  </si>
  <si>
    <t>Záruka na zboží 36 měsíců,
servis NBD on site.</t>
  </si>
  <si>
    <t>28 dní</t>
  </si>
  <si>
    <r>
      <rPr>
        <b/>
        <sz val="11"/>
        <color theme="1"/>
        <rFont val="Calibri"/>
        <family val="2"/>
        <charset val="238"/>
        <scheme val="minor"/>
      </rPr>
      <t>Dokovací stanice kompatibilní s položkou 1</t>
    </r>
    <r>
      <rPr>
        <sz val="11"/>
        <color theme="1"/>
        <rFont val="Calibri"/>
        <family val="2"/>
        <charset val="238"/>
        <scheme val="minor"/>
      </rPr>
      <t>. 
Vstup USB-C. 
Obsahuje zdroj, přes dokovací stanici lze dobíjet připojené zařízení.  
Porty min.: 
   2x Display port, 
   1x HDMI, 
   3x USB-A,  
   2x USB-C, 
Gigabitový Ethernet RJ-45. 
Obsahuje propojovaci kabel k NTB.
Záruka 36 měsíců NBD on site.</t>
    </r>
  </si>
  <si>
    <t>Adaptér (redukce) USC-C/Gigabit ethernet RJ-45. 
Délka USB kabelu cca 15 cm. 
10/100/1000 Mb/s autodetekce. 
Auto MDI/MDIX.</t>
  </si>
  <si>
    <t>Bezdrátová myš</t>
  </si>
  <si>
    <t>Myš - bezdrátová, vertikální, optická, pro praváky, připojení přes USB, citlivost min. 2400 DPI, min. 5 tlačítek, rolovací kolečko,  výška min. 7,8 cm, bez instalace SW, kompatibilní s OS Windows 10 a vyšší.</t>
  </si>
  <si>
    <t>Batoh pro Notebook (výkon pro PBI)</t>
  </si>
  <si>
    <r>
      <t xml:space="preserve">Provedení notebooku klasické. 
Výkon procesoru v Passmark CPU více než </t>
    </r>
    <r>
      <rPr>
        <b/>
        <sz val="11"/>
        <color theme="1"/>
        <rFont val="Calibri"/>
        <family val="2"/>
        <charset val="238"/>
        <scheme val="minor"/>
      </rPr>
      <t>30 000 bodů</t>
    </r>
    <r>
      <rPr>
        <sz val="11"/>
        <color theme="1"/>
        <rFont val="Calibri"/>
        <family val="2"/>
        <charset val="238"/>
        <scheme val="minor"/>
      </rPr>
      <t xml:space="preserve">, minimálně 16 jader. 
Grafická karta s bodovým ziskem v Passmark GPU minimálně 6 000 bodů, může být integrovaná. 
Operační paměť minimálně </t>
    </r>
    <r>
      <rPr>
        <b/>
        <sz val="11"/>
        <color theme="1"/>
        <rFont val="Calibri"/>
        <family val="2"/>
        <charset val="238"/>
        <scheme val="minor"/>
      </rPr>
      <t>32 GB</t>
    </r>
    <r>
      <rPr>
        <sz val="11"/>
        <color theme="1"/>
        <rFont val="Calibri"/>
        <family val="2"/>
        <charset val="238"/>
        <scheme val="minor"/>
      </rPr>
      <t>. 
SSD disk o kapacitě minimálně</t>
    </r>
    <r>
      <rPr>
        <b/>
        <sz val="11"/>
        <color theme="1"/>
        <rFont val="Calibri"/>
        <family val="2"/>
        <charset val="238"/>
        <scheme val="minor"/>
      </rPr>
      <t xml:space="preserve"> 2 000 GB</t>
    </r>
    <r>
      <rPr>
        <sz val="11"/>
        <color theme="1"/>
        <rFont val="Calibri"/>
        <family val="2"/>
        <charset val="238"/>
        <scheme val="minor"/>
      </rPr>
      <t>. 
Integrovaná wifi karta (WIFI 7). 
Webkamera a mikrofon.
Display matný nebo antireflexní, 16'' s rozlišením 2560 x 1600. 
Porty min.:
   2x USB-C s Thunderbolt 4 (podpora DisplayPort 2.1, napájení, rychlost 40 Gb/s), 
   1x USB-C (podpora DisplayPort 2.1, napájení, rychlost 10 Gb/s), 
   1x USB-A 3.2, 
   1x HDMI, 
   kombinovaný konektor sluchátka/mikrofon. 
Kovový nebo kompozitní vnitřní rám. 
Touchpad. 
Kapacita baterie min. 77 Wh. 
CZ Klávesnice s podsvícením nebo alternativním způsobem zlepšení viditelnosti ve tmě, numerická klávesnice. 
Klávesnice musí být odolná proti polití. 
Podpora prostřednictvím internetu musí  umožňovat stahování ovladačů a manuálu z internetu adresně pro konkrétní zadaný typ (sériové číslo) zařízení. 
Hmotnost max. 1,8 kg. 
Záruka 60 měsíců, servis NBD on-site.</t>
    </r>
  </si>
  <si>
    <r>
      <t xml:space="preserve">Univerzitní 8, 
301 00 Plzeň,
Rektorát - Odbor výzkumu, vývoje a transferu znalostí,
</t>
    </r>
    <r>
      <rPr>
        <b/>
        <sz val="11"/>
        <color theme="1"/>
        <rFont val="Calibri"/>
        <family val="2"/>
        <charset val="238"/>
        <scheme val="minor"/>
      </rPr>
      <t>1 ks místnost UR 118 
a 
1 ks místnost UR 119</t>
    </r>
  </si>
  <si>
    <t>USB HUB</t>
  </si>
  <si>
    <t xml:space="preserve">Univerzitní 8, 
301 00 Plzeň,
Rektorát - Odbor výzkumu, vývoje a transferu znalostí,
místnost UR 118 </t>
  </si>
  <si>
    <r>
      <t xml:space="preserve">Univerzitní 8, 
301 00 Plzeň,
Rektorát - Odbor výzkumu, vývoje a transferu znalostí,
</t>
    </r>
    <r>
      <rPr>
        <b/>
        <sz val="11"/>
        <color theme="1"/>
        <rFont val="Calibri"/>
        <family val="2"/>
        <charset val="238"/>
        <scheme val="minor"/>
      </rPr>
      <t xml:space="preserve">1 ks místnost UR 118 </t>
    </r>
    <r>
      <rPr>
        <sz val="11"/>
        <color theme="1"/>
        <rFont val="Calibri"/>
        <family val="2"/>
        <charset val="238"/>
        <scheme val="minor"/>
      </rPr>
      <t xml:space="preserve">
a 
</t>
    </r>
    <r>
      <rPr>
        <b/>
        <sz val="11"/>
        <color theme="1"/>
        <rFont val="Calibri"/>
        <family val="2"/>
        <charset val="238"/>
        <scheme val="minor"/>
      </rPr>
      <t>1 ks místnost UR 119</t>
    </r>
  </si>
  <si>
    <r>
      <rPr>
        <b/>
        <sz val="11"/>
        <color theme="1"/>
        <rFont val="Calibri"/>
        <family val="2"/>
        <charset val="238"/>
        <scheme val="minor"/>
      </rPr>
      <t>1 ks = PhDr. Irena Görnerová,</t>
    </r>
    <r>
      <rPr>
        <sz val="11"/>
        <color theme="1"/>
        <rFont val="Calibri"/>
        <family val="2"/>
        <charset val="238"/>
        <scheme val="minor"/>
      </rPr>
      <t xml:space="preserve">
Tel.: 37763 1033, 702 038 179
</t>
    </r>
    <r>
      <rPr>
        <b/>
        <sz val="11"/>
        <color theme="1"/>
        <rFont val="Calibri"/>
        <family val="2"/>
        <charset val="238"/>
        <scheme val="minor"/>
      </rPr>
      <t>1 ks = Ing. Tomáš Görner, Ph.D.</t>
    </r>
    <r>
      <rPr>
        <sz val="11"/>
        <color theme="1"/>
        <rFont val="Calibri"/>
        <family val="2"/>
        <charset val="238"/>
        <scheme val="minor"/>
      </rPr>
      <t>,
Tel.: 37763 1039, 727 874 846</t>
    </r>
  </si>
  <si>
    <r>
      <rPr>
        <b/>
        <sz val="11"/>
        <color theme="1"/>
        <rFont val="Calibri"/>
        <family val="2"/>
        <charset val="238"/>
        <scheme val="minor"/>
      </rPr>
      <t>1 ks = PhDr. Irena Görnerová,</t>
    </r>
    <r>
      <rPr>
        <sz val="11"/>
        <color theme="1"/>
        <rFont val="Calibri"/>
        <family val="2"/>
        <charset val="238"/>
        <scheme val="minor"/>
      </rPr>
      <t xml:space="preserve">
Tel.: 37763 1033, 702 038 179
</t>
    </r>
    <r>
      <rPr>
        <b/>
        <sz val="11"/>
        <color theme="1"/>
        <rFont val="Calibri"/>
        <family val="2"/>
        <charset val="238"/>
        <scheme val="minor"/>
      </rPr>
      <t>1 ks = Ing. Tomáš Görner, Ph.D.,</t>
    </r>
    <r>
      <rPr>
        <sz val="11"/>
        <color theme="1"/>
        <rFont val="Calibri"/>
        <family val="2"/>
        <charset val="238"/>
        <scheme val="minor"/>
      </rPr>
      <t xml:space="preserve">
Tel.: 37763 1039, 727 874 846</t>
    </r>
  </si>
  <si>
    <r>
      <rPr>
        <b/>
        <sz val="11"/>
        <color theme="1"/>
        <rFont val="Calibri"/>
        <family val="2"/>
        <charset val="238"/>
        <scheme val="minor"/>
      </rPr>
      <t>1 ks = PhDr. Irena Görnerová</t>
    </r>
    <r>
      <rPr>
        <sz val="11"/>
        <color theme="1"/>
        <rFont val="Calibri"/>
        <family val="2"/>
        <charset val="238"/>
        <scheme val="minor"/>
      </rPr>
      <t xml:space="preserve">,
Tel.: 37763 1033, 702 038 179
</t>
    </r>
    <r>
      <rPr>
        <b/>
        <sz val="11"/>
        <color theme="1"/>
        <rFont val="Calibri"/>
        <family val="2"/>
        <charset val="238"/>
        <scheme val="minor"/>
      </rPr>
      <t>1 ks = Ing. Tomáš Görner, Ph.D.,</t>
    </r>
    <r>
      <rPr>
        <sz val="11"/>
        <color theme="1"/>
        <rFont val="Calibri"/>
        <family val="2"/>
        <charset val="238"/>
        <scheme val="minor"/>
      </rPr>
      <t xml:space="preserve">
Tel.: 37763 1039, 727 874 846</t>
    </r>
  </si>
  <si>
    <r>
      <rPr>
        <b/>
        <sz val="11"/>
        <color theme="1"/>
        <rFont val="Calibri"/>
        <family val="2"/>
        <charset val="238"/>
        <scheme val="minor"/>
      </rPr>
      <t>1 ks = PhDr. Irena Görnerová</t>
    </r>
    <r>
      <rPr>
        <sz val="11"/>
        <color theme="1"/>
        <rFont val="Calibri"/>
        <family val="2"/>
        <charset val="238"/>
        <scheme val="minor"/>
      </rPr>
      <t xml:space="preserve">,
Tel.: 37763 1033, 702 038 179
</t>
    </r>
    <r>
      <rPr>
        <b/>
        <sz val="11"/>
        <color theme="1"/>
        <rFont val="Calibri"/>
        <family val="2"/>
        <charset val="238"/>
        <scheme val="minor"/>
      </rPr>
      <t xml:space="preserve">
1 ks = Ing. Tomáš Görner, Ph.D.,
</t>
    </r>
    <r>
      <rPr>
        <sz val="11"/>
        <color theme="1"/>
        <rFont val="Calibri"/>
        <family val="2"/>
        <charset val="238"/>
        <scheme val="minor"/>
      </rPr>
      <t>Tel.: 37763 1039, 727 874 846</t>
    </r>
  </si>
  <si>
    <t>PhDr. Irena Görnerová,
Tel.: 37763 1033, 702 038 179</t>
  </si>
  <si>
    <t>Mgr. Petra Sebastian,
Tel.: 37763 1038</t>
  </si>
  <si>
    <t xml:space="preserve">Univerzitní 8, 
301 00, Plzeň
Rektorát - Odbor výzkumu, vývoje a transferu znalostí,
místnost UR 118 </t>
  </si>
  <si>
    <t>Společná faktura</t>
  </si>
  <si>
    <t xml:space="preserve">Záruka na zboží 48 měsíců, servis NBD on site. </t>
  </si>
  <si>
    <t>Notebook min. 15,6"</t>
  </si>
  <si>
    <t xml:space="preserve">Operační systém Windows 64-bit, předinstalovaný (Windows 11, nesmí to být licence typu K12 (EDU). 
OS Windows požadujeme z důvodu kompatibility s interními aplikacemi ZČU (Stag, Magion,...).
Existence ovladačů použitého HW ve Windows 11. </t>
  </si>
  <si>
    <t xml:space="preserve">Provedení notebooku klasické. 
Výkon procesoru v Passmark CPU více než 20 000 bodů.
Operační paměť minimálně 32 GB. 
SSD disk o kapacitě minimálně 1000 GB. 
Integrovaná wifi karta. 
Display min. Full HD 15,6" s rozlišením 1920 x 1200 provedení matné.  
Webkamera a mikrofon.
Síťová karta 1 Gb/s Ethernet s podporou PXE.
Konektor RJ-45 integrovaný přímo na těle NTB. 
Minimálně 2x USB-A port a 2x USB-C, audio vstup (3.5 Jack), USB-C musí umožňovat napájení a přenos obrazu. 
Kovový nebo kompozitní vnitřní rám. 
CZ Klávesnice s numerickou části s podsvícením nebo alternativním způsobem zlepšení viditelnosti ve tmě.
Touchpad. 
Klávesnice musí být odolná proti polití. 
Notebook musí obsahovat digitální grafický výstup.
Podpora prostřednictvím internetu musí umožňovat stahování ovladačů a manuálu z internetu adresně pro konkrétní zadaný typ (sériové číslo) zařízení. 
Výdrž baterie min. 8 hodin. 
Hmotnost do 1,90 kg. 
Záruka 48 měsíců, servis NBD on site. </t>
  </si>
  <si>
    <t>USB HUB - dokovací stanice, min. 11 portů, rozhraní USB-C, délka kabelu min. 15 cm, hmotnost do 300 g.
Výstupní rozhraní: 2x USB-C, 3x USB 3.0, LAN, HDMI, MicroSD, SD, Jack 3,5 mm.</t>
  </si>
  <si>
    <r>
      <rPr>
        <b/>
        <sz val="11"/>
        <color theme="1"/>
        <rFont val="Calibri"/>
        <family val="2"/>
        <charset val="238"/>
        <scheme val="minor"/>
      </rPr>
      <t xml:space="preserve">Kompatibilní s pol.č. 1 s notebookem. </t>
    </r>
    <r>
      <rPr>
        <sz val="11"/>
        <color theme="1"/>
        <rFont val="Calibri"/>
        <family val="2"/>
        <charset val="238"/>
        <scheme val="minor"/>
      </rPr>
      <t xml:space="preserve">
Městský typ, vyztužená kapsa na ntb, objem min. 28l, materiál odolný proti otěru, anatomicky tvarovaná a vyztužená záda, nastavitelné a anatomicky tvarovahé popruhy, vyztužehá horní rukojeť,  hmotnost do 1,5 kg. Rolovací zapínání. Kapsa na cennosti.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</si>
</sst>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6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2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13" fillId="6" borderId="24" xfId="0" applyFont="1" applyFill="1" applyBorder="1" applyAlignment="1" applyProtection="1">
      <alignment horizontal="center" vertical="center" wrapText="1"/>
    </xf>
    <xf numFmtId="164" fontId="0" fillId="3" borderId="20" xfId="0" applyNumberFormat="1" applyFill="1" applyBorder="1" applyAlignment="1" applyProtection="1">
      <alignment horizontal="right" vertical="center" indent="1"/>
    </xf>
    <xf numFmtId="0" fontId="1" fillId="3" borderId="20" xfId="0" applyFont="1" applyFill="1" applyBorder="1" applyAlignment="1" applyProtection="1">
      <alignment horizontal="left" vertical="center" wrapText="1" indent="1"/>
    </xf>
    <xf numFmtId="0" fontId="2" fillId="6" borderId="1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" fillId="6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24" fillId="4" borderId="24" xfId="0" applyFont="1" applyFill="1" applyBorder="1" applyAlignment="1" applyProtection="1">
      <alignment horizontal="center" vertical="center" wrapText="1"/>
    </xf>
    <xf numFmtId="165" fontId="0" fillId="0" borderId="24" xfId="0" applyNumberFormat="1" applyBorder="1" applyAlignment="1" applyProtection="1">
      <alignment horizontal="right" vertical="center" inden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23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20" xfId="0" applyFont="1" applyFill="1" applyBorder="1" applyAlignment="1" applyProtection="1">
      <alignment horizontal="center" vertical="center" wrapText="1"/>
      <protection locked="0"/>
    </xf>
    <xf numFmtId="0" fontId="14" fillId="4" borderId="25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24" fillId="4" borderId="23" xfId="0" applyFont="1" applyFill="1" applyBorder="1" applyAlignment="1" applyProtection="1">
      <alignment horizontal="center" vertical="center" wrapText="1"/>
      <protection locked="0"/>
    </xf>
    <xf numFmtId="0" fontId="24" fillId="4" borderId="25" xfId="0" applyFont="1" applyFill="1" applyBorder="1" applyAlignment="1" applyProtection="1">
      <alignment horizontal="center" vertical="center" wrapTex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2" zoomScaleNormal="62" workbookViewId="0">
      <selection activeCell="Q7" sqref="Q7:Q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54" customWidth="1"/>
    <col min="5" max="5" width="10.5703125" style="21" customWidth="1"/>
    <col min="6" max="6" width="151.5703125" style="4" customWidth="1"/>
    <col min="7" max="7" width="31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3.5703125" style="1" hidden="1" customWidth="1"/>
    <col min="12" max="12" width="26.5703125" style="1" customWidth="1"/>
    <col min="13" max="13" width="32.140625" style="1" customWidth="1"/>
    <col min="14" max="14" width="51.285156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21" style="1" customWidth="1"/>
    <col min="20" max="20" width="19.140625" style="1" customWidth="1"/>
    <col min="21" max="21" width="14.42578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30</v>
      </c>
      <c r="I6" s="31" t="s">
        <v>16</v>
      </c>
      <c r="J6" s="28" t="s">
        <v>17</v>
      </c>
      <c r="K6" s="28" t="s">
        <v>37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352.5" customHeight="1" thickTop="1" x14ac:dyDescent="0.25">
      <c r="A7" s="36"/>
      <c r="B7" s="37">
        <v>1</v>
      </c>
      <c r="C7" s="38" t="s">
        <v>33</v>
      </c>
      <c r="D7" s="39">
        <v>2</v>
      </c>
      <c r="E7" s="40" t="s">
        <v>29</v>
      </c>
      <c r="F7" s="41" t="s">
        <v>46</v>
      </c>
      <c r="G7" s="155"/>
      <c r="H7" s="161"/>
      <c r="I7" s="42" t="s">
        <v>58</v>
      </c>
      <c r="J7" s="43" t="s">
        <v>31</v>
      </c>
      <c r="K7" s="44"/>
      <c r="L7" s="45" t="s">
        <v>36</v>
      </c>
      <c r="M7" s="46" t="s">
        <v>54</v>
      </c>
      <c r="N7" s="46" t="s">
        <v>47</v>
      </c>
      <c r="O7" s="47" t="s">
        <v>40</v>
      </c>
      <c r="P7" s="48">
        <f>D7*Q7</f>
        <v>68800</v>
      </c>
      <c r="Q7" s="49">
        <v>34400</v>
      </c>
      <c r="R7" s="163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51.75" customHeight="1" x14ac:dyDescent="0.25">
      <c r="A8" s="36"/>
      <c r="B8" s="54"/>
      <c r="C8" s="55"/>
      <c r="D8" s="56"/>
      <c r="E8" s="57"/>
      <c r="F8" s="58" t="s">
        <v>38</v>
      </c>
      <c r="G8" s="156"/>
      <c r="H8" s="59" t="s">
        <v>31</v>
      </c>
      <c r="I8" s="60"/>
      <c r="J8" s="61"/>
      <c r="K8" s="62"/>
      <c r="L8" s="63"/>
      <c r="M8" s="64"/>
      <c r="N8" s="64"/>
      <c r="O8" s="65"/>
      <c r="P8" s="66"/>
      <c r="Q8" s="67"/>
      <c r="R8" s="164"/>
      <c r="S8" s="68">
        <f>D7*R8</f>
        <v>0</v>
      </c>
      <c r="T8" s="69"/>
      <c r="U8" s="70"/>
      <c r="V8" s="71"/>
    </row>
    <row r="9" spans="1:22" ht="204.75" customHeight="1" x14ac:dyDescent="0.25">
      <c r="A9" s="36"/>
      <c r="B9" s="72">
        <v>2</v>
      </c>
      <c r="C9" s="73" t="s">
        <v>35</v>
      </c>
      <c r="D9" s="74">
        <v>2</v>
      </c>
      <c r="E9" s="75" t="s">
        <v>29</v>
      </c>
      <c r="F9" s="76" t="s">
        <v>41</v>
      </c>
      <c r="G9" s="157"/>
      <c r="H9" s="77" t="s">
        <v>31</v>
      </c>
      <c r="I9" s="60"/>
      <c r="J9" s="61"/>
      <c r="K9" s="62"/>
      <c r="L9" s="78" t="s">
        <v>39</v>
      </c>
      <c r="M9" s="79" t="s">
        <v>51</v>
      </c>
      <c r="N9" s="79" t="s">
        <v>50</v>
      </c>
      <c r="O9" s="65"/>
      <c r="P9" s="80">
        <f>D9*Q9</f>
        <v>6600</v>
      </c>
      <c r="Q9" s="81">
        <v>3300</v>
      </c>
      <c r="R9" s="165"/>
      <c r="S9" s="82">
        <f>D9*R9</f>
        <v>0</v>
      </c>
      <c r="T9" s="83" t="str">
        <f t="shared" ref="T9" si="0">IF(ISNUMBER(R9), IF(R9&gt;Q9,"NEVYHOVUJE","VYHOVUJE")," ")</f>
        <v xml:space="preserve"> </v>
      </c>
      <c r="U9" s="70"/>
      <c r="V9" s="84" t="s">
        <v>12</v>
      </c>
    </row>
    <row r="10" spans="1:22" ht="133.5" customHeight="1" x14ac:dyDescent="0.25">
      <c r="A10" s="36"/>
      <c r="B10" s="72">
        <v>3</v>
      </c>
      <c r="C10" s="85" t="s">
        <v>34</v>
      </c>
      <c r="D10" s="74">
        <v>2</v>
      </c>
      <c r="E10" s="75" t="s">
        <v>29</v>
      </c>
      <c r="F10" s="76" t="s">
        <v>42</v>
      </c>
      <c r="G10" s="157"/>
      <c r="H10" s="77" t="s">
        <v>31</v>
      </c>
      <c r="I10" s="60"/>
      <c r="J10" s="61"/>
      <c r="K10" s="62"/>
      <c r="L10" s="86" t="s">
        <v>31</v>
      </c>
      <c r="M10" s="87" t="s">
        <v>52</v>
      </c>
      <c r="N10" s="87" t="s">
        <v>50</v>
      </c>
      <c r="O10" s="65"/>
      <c r="P10" s="80">
        <f>D10*Q10</f>
        <v>680</v>
      </c>
      <c r="Q10" s="81">
        <v>340</v>
      </c>
      <c r="R10" s="165"/>
      <c r="S10" s="82">
        <f>D10*R10</f>
        <v>0</v>
      </c>
      <c r="T10" s="83" t="str">
        <f t="shared" ref="T10" si="1">IF(ISNUMBER(R10), IF(R10&gt;Q10,"NEVYHOVUJE","VYHOVUJE")," ")</f>
        <v xml:space="preserve"> </v>
      </c>
      <c r="U10" s="70"/>
      <c r="V10" s="88"/>
    </row>
    <row r="11" spans="1:22" ht="105" customHeight="1" x14ac:dyDescent="0.25">
      <c r="A11" s="36"/>
      <c r="B11" s="89">
        <v>4</v>
      </c>
      <c r="C11" s="90" t="s">
        <v>43</v>
      </c>
      <c r="D11" s="91">
        <v>2</v>
      </c>
      <c r="E11" s="92" t="s">
        <v>29</v>
      </c>
      <c r="F11" s="93" t="s">
        <v>44</v>
      </c>
      <c r="G11" s="157"/>
      <c r="H11" s="94" t="s">
        <v>31</v>
      </c>
      <c r="I11" s="60"/>
      <c r="J11" s="61"/>
      <c r="K11" s="62"/>
      <c r="L11" s="95"/>
      <c r="M11" s="79" t="s">
        <v>53</v>
      </c>
      <c r="N11" s="79" t="s">
        <v>50</v>
      </c>
      <c r="O11" s="65"/>
      <c r="P11" s="80">
        <f>D11*Q11</f>
        <v>1400</v>
      </c>
      <c r="Q11" s="96">
        <v>700</v>
      </c>
      <c r="R11" s="165"/>
      <c r="S11" s="82">
        <f>D11*R11</f>
        <v>0</v>
      </c>
      <c r="T11" s="83" t="str">
        <f t="shared" ref="T11:T15" si="2">IF(ISNUMBER(R11), IF(R11&gt;Q11,"NEVYHOVUJE","VYHOVUJE")," ")</f>
        <v xml:space="preserve"> </v>
      </c>
      <c r="U11" s="70"/>
      <c r="V11" s="88"/>
    </row>
    <row r="12" spans="1:22" ht="114.75" customHeight="1" x14ac:dyDescent="0.25">
      <c r="A12" s="36"/>
      <c r="B12" s="89">
        <v>5</v>
      </c>
      <c r="C12" s="90" t="s">
        <v>45</v>
      </c>
      <c r="D12" s="91">
        <v>2</v>
      </c>
      <c r="E12" s="92" t="s">
        <v>29</v>
      </c>
      <c r="F12" s="97" t="s">
        <v>64</v>
      </c>
      <c r="G12" s="158"/>
      <c r="H12" s="94" t="s">
        <v>31</v>
      </c>
      <c r="I12" s="60"/>
      <c r="J12" s="61"/>
      <c r="K12" s="62"/>
      <c r="L12" s="63"/>
      <c r="M12" s="98" t="s">
        <v>55</v>
      </c>
      <c r="N12" s="98" t="s">
        <v>49</v>
      </c>
      <c r="O12" s="65"/>
      <c r="P12" s="80">
        <f>D12*Q12</f>
        <v>4000</v>
      </c>
      <c r="Q12" s="96">
        <v>2000</v>
      </c>
      <c r="R12" s="165"/>
      <c r="S12" s="82">
        <f>D12*R12</f>
        <v>0</v>
      </c>
      <c r="T12" s="83" t="str">
        <f t="shared" si="2"/>
        <v xml:space="preserve"> </v>
      </c>
      <c r="U12" s="70"/>
      <c r="V12" s="71"/>
    </row>
    <row r="13" spans="1:22" ht="319.5" customHeight="1" x14ac:dyDescent="0.25">
      <c r="A13" s="36"/>
      <c r="B13" s="99">
        <v>6</v>
      </c>
      <c r="C13" s="100" t="s">
        <v>60</v>
      </c>
      <c r="D13" s="101">
        <v>1</v>
      </c>
      <c r="E13" s="102" t="s">
        <v>29</v>
      </c>
      <c r="F13" s="103" t="s">
        <v>62</v>
      </c>
      <c r="G13" s="159"/>
      <c r="H13" s="162"/>
      <c r="I13" s="60"/>
      <c r="J13" s="61"/>
      <c r="K13" s="62"/>
      <c r="L13" s="86" t="s">
        <v>59</v>
      </c>
      <c r="M13" s="104" t="s">
        <v>56</v>
      </c>
      <c r="N13" s="104" t="s">
        <v>57</v>
      </c>
      <c r="O13" s="65"/>
      <c r="P13" s="105">
        <f>D13*Q13</f>
        <v>30000</v>
      </c>
      <c r="Q13" s="106">
        <v>30000</v>
      </c>
      <c r="R13" s="166"/>
      <c r="S13" s="107">
        <f>D13*R13</f>
        <v>0</v>
      </c>
      <c r="T13" s="108" t="str">
        <f>IF(R13+R14, IF(R13+R14&gt;Q13,"NEVYHOVUJE","VYHOVUJE")," ")</f>
        <v xml:space="preserve"> </v>
      </c>
      <c r="U13" s="70"/>
      <c r="V13" s="84" t="s">
        <v>11</v>
      </c>
    </row>
    <row r="14" spans="1:22" ht="72" customHeight="1" x14ac:dyDescent="0.25">
      <c r="A14" s="36"/>
      <c r="B14" s="54"/>
      <c r="C14" s="109"/>
      <c r="D14" s="56"/>
      <c r="E14" s="57"/>
      <c r="F14" s="110" t="s">
        <v>61</v>
      </c>
      <c r="G14" s="156"/>
      <c r="H14" s="111" t="s">
        <v>31</v>
      </c>
      <c r="I14" s="60"/>
      <c r="J14" s="61"/>
      <c r="K14" s="62"/>
      <c r="L14" s="63"/>
      <c r="M14" s="64"/>
      <c r="N14" s="64"/>
      <c r="O14" s="65"/>
      <c r="P14" s="66"/>
      <c r="Q14" s="67"/>
      <c r="R14" s="164"/>
      <c r="S14" s="112">
        <f>D13*R14</f>
        <v>0</v>
      </c>
      <c r="T14" s="69"/>
      <c r="U14" s="70"/>
      <c r="V14" s="71"/>
    </row>
    <row r="15" spans="1:22" ht="74.25" customHeight="1" thickBot="1" x14ac:dyDescent="0.3">
      <c r="A15" s="36"/>
      <c r="B15" s="113">
        <v>7</v>
      </c>
      <c r="C15" s="114" t="s">
        <v>48</v>
      </c>
      <c r="D15" s="115">
        <v>2</v>
      </c>
      <c r="E15" s="116" t="s">
        <v>29</v>
      </c>
      <c r="F15" s="117" t="s">
        <v>63</v>
      </c>
      <c r="G15" s="160"/>
      <c r="H15" s="118" t="s">
        <v>31</v>
      </c>
      <c r="I15" s="119"/>
      <c r="J15" s="120"/>
      <c r="K15" s="121"/>
      <c r="L15" s="122" t="s">
        <v>31</v>
      </c>
      <c r="M15" s="123" t="s">
        <v>55</v>
      </c>
      <c r="N15" s="123" t="s">
        <v>49</v>
      </c>
      <c r="O15" s="124"/>
      <c r="P15" s="125">
        <f>D15*Q15</f>
        <v>4000</v>
      </c>
      <c r="Q15" s="126">
        <v>2000</v>
      </c>
      <c r="R15" s="167"/>
      <c r="S15" s="127">
        <f>D15*R15</f>
        <v>0</v>
      </c>
      <c r="T15" s="128" t="str">
        <f t="shared" si="2"/>
        <v xml:space="preserve"> </v>
      </c>
      <c r="U15" s="129"/>
      <c r="V15" s="130" t="s">
        <v>12</v>
      </c>
    </row>
    <row r="16" spans="1:22" ht="17.45" customHeight="1" thickTop="1" thickBot="1" x14ac:dyDescent="0.3">
      <c r="B16" s="131"/>
      <c r="C16" s="1"/>
      <c r="D16" s="1"/>
      <c r="E16" s="1"/>
      <c r="F16" s="1"/>
      <c r="G16" s="1"/>
      <c r="H16" s="1"/>
      <c r="I16" s="1"/>
      <c r="J16" s="1"/>
      <c r="N16" s="1"/>
      <c r="O16" s="1"/>
      <c r="P16" s="1"/>
    </row>
    <row r="17" spans="2:22" ht="51.75" customHeight="1" thickTop="1" thickBot="1" x14ac:dyDescent="0.3">
      <c r="B17" s="132" t="s">
        <v>25</v>
      </c>
      <c r="C17" s="132"/>
      <c r="D17" s="132"/>
      <c r="E17" s="132"/>
      <c r="F17" s="132"/>
      <c r="G17" s="132"/>
      <c r="H17" s="133"/>
      <c r="I17" s="133"/>
      <c r="J17" s="134"/>
      <c r="K17" s="134"/>
      <c r="L17" s="26"/>
      <c r="M17" s="26"/>
      <c r="N17" s="26"/>
      <c r="O17" s="135"/>
      <c r="P17" s="135"/>
      <c r="Q17" s="136" t="s">
        <v>9</v>
      </c>
      <c r="R17" s="137" t="s">
        <v>10</v>
      </c>
      <c r="S17" s="138"/>
      <c r="T17" s="139"/>
      <c r="U17" s="140"/>
      <c r="V17" s="141"/>
    </row>
    <row r="18" spans="2:22" ht="50.45" customHeight="1" thickTop="1" thickBot="1" x14ac:dyDescent="0.3">
      <c r="B18" s="142" t="s">
        <v>24</v>
      </c>
      <c r="C18" s="142"/>
      <c r="D18" s="142"/>
      <c r="E18" s="142"/>
      <c r="F18" s="142"/>
      <c r="G18" s="142"/>
      <c r="H18" s="142"/>
      <c r="I18" s="143"/>
      <c r="L18" s="6"/>
      <c r="M18" s="6"/>
      <c r="N18" s="6"/>
      <c r="O18" s="144"/>
      <c r="P18" s="144"/>
      <c r="Q18" s="145">
        <f>SUM(P7:P15)</f>
        <v>115480</v>
      </c>
      <c r="R18" s="146">
        <f>SUM(S7:S15)</f>
        <v>0</v>
      </c>
      <c r="S18" s="147"/>
      <c r="T18" s="148"/>
    </row>
    <row r="19" spans="2:22" ht="15.75" thickTop="1" x14ac:dyDescent="0.25">
      <c r="B19" s="149" t="s">
        <v>27</v>
      </c>
      <c r="C19" s="149"/>
      <c r="D19" s="149"/>
      <c r="E19" s="149"/>
      <c r="F19" s="149"/>
      <c r="G19" s="149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22" x14ac:dyDescent="0.25">
      <c r="B20" s="150"/>
      <c r="C20" s="150"/>
      <c r="D20" s="150"/>
      <c r="E20" s="150"/>
      <c r="F20" s="150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22" x14ac:dyDescent="0.25">
      <c r="B21" s="150"/>
      <c r="C21" s="150"/>
      <c r="D21" s="150"/>
      <c r="E21" s="150"/>
      <c r="F21" s="150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22" x14ac:dyDescent="0.25">
      <c r="B22" s="151"/>
      <c r="C22" s="152"/>
      <c r="D22" s="152"/>
      <c r="E22" s="152"/>
      <c r="F22" s="152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22" ht="19.899999999999999" customHeight="1" x14ac:dyDescent="0.25">
      <c r="C23" s="134"/>
      <c r="D23" s="153"/>
      <c r="E23" s="134"/>
      <c r="F23" s="134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22" ht="19.899999999999999" customHeight="1" x14ac:dyDescent="0.25">
      <c r="C24" s="134"/>
      <c r="D24" s="153"/>
      <c r="E24" s="134"/>
      <c r="F24" s="134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22" ht="19.899999999999999" customHeight="1" x14ac:dyDescent="0.25">
      <c r="C25" s="134"/>
      <c r="D25" s="153"/>
      <c r="E25" s="134"/>
      <c r="F25" s="134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22" ht="19.899999999999999" customHeight="1" x14ac:dyDescent="0.25">
      <c r="C26" s="134"/>
      <c r="D26" s="153"/>
      <c r="E26" s="134"/>
      <c r="F26" s="134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22" ht="19.899999999999999" customHeight="1" x14ac:dyDescent="0.25">
      <c r="C27" s="134"/>
      <c r="D27" s="153"/>
      <c r="E27" s="134"/>
      <c r="F27" s="134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22" ht="19.899999999999999" customHeight="1" x14ac:dyDescent="0.25">
      <c r="C28" s="134"/>
      <c r="D28" s="153"/>
      <c r="E28" s="134"/>
      <c r="F28" s="134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22" ht="19.899999999999999" customHeight="1" x14ac:dyDescent="0.25">
      <c r="C29" s="134"/>
      <c r="D29" s="153"/>
      <c r="E29" s="134"/>
      <c r="F29" s="134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22" ht="19.899999999999999" customHeight="1" x14ac:dyDescent="0.25">
      <c r="C30" s="134"/>
      <c r="D30" s="153"/>
      <c r="E30" s="134"/>
      <c r="F30" s="134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22" ht="19.899999999999999" customHeight="1" x14ac:dyDescent="0.25">
      <c r="C31" s="134"/>
      <c r="D31" s="153"/>
      <c r="E31" s="134"/>
      <c r="F31" s="134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22" ht="19.899999999999999" customHeight="1" x14ac:dyDescent="0.25">
      <c r="C32" s="134"/>
      <c r="D32" s="153"/>
      <c r="E32" s="134"/>
      <c r="F32" s="134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34"/>
      <c r="D33" s="153"/>
      <c r="E33" s="134"/>
      <c r="F33" s="134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34"/>
      <c r="D34" s="153"/>
      <c r="E34" s="134"/>
      <c r="F34" s="134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34"/>
      <c r="D35" s="153"/>
      <c r="E35" s="134"/>
      <c r="F35" s="134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34"/>
      <c r="D36" s="153"/>
      <c r="E36" s="134"/>
      <c r="F36" s="134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34"/>
      <c r="D37" s="153"/>
      <c r="E37" s="134"/>
      <c r="F37" s="134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34"/>
      <c r="D38" s="153"/>
      <c r="E38" s="134"/>
      <c r="F38" s="134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34"/>
      <c r="D39" s="153"/>
      <c r="E39" s="134"/>
      <c r="F39" s="134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34"/>
      <c r="D40" s="153"/>
      <c r="E40" s="134"/>
      <c r="F40" s="134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34"/>
      <c r="D41" s="153"/>
      <c r="E41" s="134"/>
      <c r="F41" s="134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34"/>
      <c r="D42" s="153"/>
      <c r="E42" s="134"/>
      <c r="F42" s="134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34"/>
      <c r="D43" s="153"/>
      <c r="E43" s="134"/>
      <c r="F43" s="134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34"/>
      <c r="D44" s="153"/>
      <c r="E44" s="134"/>
      <c r="F44" s="134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34"/>
      <c r="D45" s="153"/>
      <c r="E45" s="134"/>
      <c r="F45" s="134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34"/>
      <c r="D46" s="153"/>
      <c r="E46" s="134"/>
      <c r="F46" s="134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34"/>
      <c r="D47" s="153"/>
      <c r="E47" s="134"/>
      <c r="F47" s="134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34"/>
      <c r="D48" s="153"/>
      <c r="E48" s="134"/>
      <c r="F48" s="134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34"/>
      <c r="D49" s="153"/>
      <c r="E49" s="134"/>
      <c r="F49" s="134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34"/>
      <c r="D50" s="153"/>
      <c r="E50" s="134"/>
      <c r="F50" s="134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34"/>
      <c r="D51" s="153"/>
      <c r="E51" s="134"/>
      <c r="F51" s="134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34"/>
      <c r="D52" s="153"/>
      <c r="E52" s="134"/>
      <c r="F52" s="134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34"/>
      <c r="D53" s="153"/>
      <c r="E53" s="134"/>
      <c r="F53" s="134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34"/>
      <c r="D54" s="153"/>
      <c r="E54" s="134"/>
      <c r="F54" s="134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34"/>
      <c r="D55" s="153"/>
      <c r="E55" s="134"/>
      <c r="F55" s="134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34"/>
      <c r="D56" s="153"/>
      <c r="E56" s="134"/>
      <c r="F56" s="134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34"/>
      <c r="D57" s="153"/>
      <c r="E57" s="134"/>
      <c r="F57" s="134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34"/>
      <c r="D58" s="153"/>
      <c r="E58" s="134"/>
      <c r="F58" s="134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34"/>
      <c r="D59" s="153"/>
      <c r="E59" s="134"/>
      <c r="F59" s="134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34"/>
      <c r="D60" s="153"/>
      <c r="E60" s="134"/>
      <c r="F60" s="134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34"/>
      <c r="D61" s="153"/>
      <c r="E61" s="134"/>
      <c r="F61" s="134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34"/>
      <c r="D62" s="153"/>
      <c r="E62" s="134"/>
      <c r="F62" s="134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34"/>
      <c r="D63" s="153"/>
      <c r="E63" s="134"/>
      <c r="F63" s="134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34"/>
      <c r="D64" s="153"/>
      <c r="E64" s="134"/>
      <c r="F64" s="134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34"/>
      <c r="D65" s="153"/>
      <c r="E65" s="134"/>
      <c r="F65" s="134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34"/>
      <c r="D66" s="153"/>
      <c r="E66" s="134"/>
      <c r="F66" s="134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34"/>
      <c r="D67" s="153"/>
      <c r="E67" s="134"/>
      <c r="F67" s="134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34"/>
      <c r="D68" s="153"/>
      <c r="E68" s="134"/>
      <c r="F68" s="134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34"/>
      <c r="D69" s="153"/>
      <c r="E69" s="134"/>
      <c r="F69" s="134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34"/>
      <c r="D70" s="153"/>
      <c r="E70" s="134"/>
      <c r="F70" s="134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34"/>
      <c r="D71" s="153"/>
      <c r="E71" s="134"/>
      <c r="F71" s="134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34"/>
      <c r="D72" s="153"/>
      <c r="E72" s="134"/>
      <c r="F72" s="134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34"/>
      <c r="D73" s="153"/>
      <c r="E73" s="134"/>
      <c r="F73" s="134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34"/>
      <c r="D74" s="153"/>
      <c r="E74" s="134"/>
      <c r="F74" s="134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34"/>
      <c r="D75" s="153"/>
      <c r="E75" s="134"/>
      <c r="F75" s="134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34"/>
      <c r="D76" s="153"/>
      <c r="E76" s="134"/>
      <c r="F76" s="134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34"/>
      <c r="D77" s="153"/>
      <c r="E77" s="134"/>
      <c r="F77" s="134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34"/>
      <c r="D78" s="153"/>
      <c r="E78" s="134"/>
      <c r="F78" s="134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34"/>
      <c r="D79" s="153"/>
      <c r="E79" s="134"/>
      <c r="F79" s="134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34"/>
      <c r="D80" s="153"/>
      <c r="E80" s="134"/>
      <c r="F80" s="134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34"/>
      <c r="D81" s="153"/>
      <c r="E81" s="134"/>
      <c r="F81" s="134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34"/>
      <c r="D82" s="153"/>
      <c r="E82" s="134"/>
      <c r="F82" s="134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34"/>
      <c r="D83" s="153"/>
      <c r="E83" s="134"/>
      <c r="F83" s="134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34"/>
      <c r="D84" s="153"/>
      <c r="E84" s="134"/>
      <c r="F84" s="134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34"/>
      <c r="D85" s="153"/>
      <c r="E85" s="134"/>
      <c r="F85" s="134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34"/>
      <c r="D86" s="153"/>
      <c r="E86" s="134"/>
      <c r="F86" s="134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34"/>
      <c r="D87" s="153"/>
      <c r="E87" s="134"/>
      <c r="F87" s="134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34"/>
      <c r="D88" s="153"/>
      <c r="E88" s="134"/>
      <c r="F88" s="134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34"/>
      <c r="D89" s="153"/>
      <c r="E89" s="134"/>
      <c r="F89" s="134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34"/>
      <c r="D90" s="153"/>
      <c r="E90" s="134"/>
      <c r="F90" s="134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34"/>
      <c r="D91" s="153"/>
      <c r="E91" s="134"/>
      <c r="F91" s="134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34"/>
      <c r="D92" s="153"/>
      <c r="E92" s="134"/>
      <c r="F92" s="134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34"/>
      <c r="D93" s="153"/>
      <c r="E93" s="134"/>
      <c r="F93" s="134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34"/>
      <c r="D94" s="153"/>
      <c r="E94" s="134"/>
      <c r="F94" s="134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34"/>
      <c r="D95" s="153"/>
      <c r="E95" s="134"/>
      <c r="F95" s="134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34"/>
      <c r="D96" s="153"/>
      <c r="E96" s="134"/>
      <c r="F96" s="134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9" ht="19.899999999999999" customHeight="1" x14ac:dyDescent="0.25">
      <c r="C97" s="134"/>
      <c r="D97" s="153"/>
      <c r="E97" s="134"/>
      <c r="F97" s="134"/>
      <c r="G97" s="15"/>
      <c r="H97" s="15"/>
      <c r="I97" s="10"/>
      <c r="J97" s="10"/>
      <c r="K97" s="10"/>
      <c r="L97" s="10"/>
      <c r="M97" s="10"/>
      <c r="N97" s="16"/>
      <c r="O97" s="16"/>
      <c r="P97" s="16"/>
      <c r="Q97" s="10"/>
      <c r="R97" s="10"/>
      <c r="S97" s="10"/>
    </row>
    <row r="98" spans="3:19" ht="19.899999999999999" customHeight="1" x14ac:dyDescent="0.25">
      <c r="C98" s="134"/>
      <c r="D98" s="153"/>
      <c r="E98" s="134"/>
      <c r="F98" s="134"/>
      <c r="G98" s="15"/>
      <c r="H98" s="15"/>
      <c r="I98" s="10"/>
      <c r="J98" s="10"/>
      <c r="K98" s="10"/>
      <c r="L98" s="10"/>
      <c r="M98" s="10"/>
      <c r="N98" s="16"/>
      <c r="O98" s="16"/>
      <c r="P98" s="16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vHx90vZ6wrZ3gr7kYob/MzICj1W/6M2DshFaWRkDJE4nwk5e+O+deMio8LmkG/Nzz2vhRIw95zIW7C0X3lrX1w==" saltValue="NWoZuubQOW/sY3ZE4zKM2Q==" spinCount="100000" sheet="1" objects="1" scenarios="1"/>
  <mergeCells count="36">
    <mergeCell ref="N7:N8"/>
    <mergeCell ref="L7:L8"/>
    <mergeCell ref="B7:B8"/>
    <mergeCell ref="J7:J15"/>
    <mergeCell ref="B1:D1"/>
    <mergeCell ref="G5:H5"/>
    <mergeCell ref="M7:M8"/>
    <mergeCell ref="O7:O15"/>
    <mergeCell ref="B19:G19"/>
    <mergeCell ref="R18:T18"/>
    <mergeCell ref="R17:T17"/>
    <mergeCell ref="B17:G17"/>
    <mergeCell ref="B18:H18"/>
    <mergeCell ref="V7:V8"/>
    <mergeCell ref="V9:V12"/>
    <mergeCell ref="V13:V14"/>
    <mergeCell ref="C7:C8"/>
    <mergeCell ref="D7:D8"/>
    <mergeCell ref="E7:E8"/>
    <mergeCell ref="I7:I15"/>
    <mergeCell ref="U7:U15"/>
    <mergeCell ref="B13:B14"/>
    <mergeCell ref="C13:C14"/>
    <mergeCell ref="D13:D14"/>
    <mergeCell ref="E13:E14"/>
    <mergeCell ref="L13:L14"/>
    <mergeCell ref="M13:M14"/>
    <mergeCell ref="N13:N14"/>
    <mergeCell ref="Q13:Q14"/>
    <mergeCell ref="P13:P14"/>
    <mergeCell ref="T13:T14"/>
    <mergeCell ref="L10:L12"/>
    <mergeCell ref="K7:K15"/>
    <mergeCell ref="Q7:Q8"/>
    <mergeCell ref="P7:P8"/>
    <mergeCell ref="T7:T8"/>
  </mergeCells>
  <conditionalFormatting sqref="G7:H15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5">
    <cfRule type="notContainsBlanks" dxfId="4" priority="5">
      <formula>LEN(TRIM(R7))&gt;0</formula>
    </cfRule>
    <cfRule type="notContainsBlanks" dxfId="3" priority="6">
      <formula>LEN(TRIM(R7))&gt;0</formula>
    </cfRule>
    <cfRule type="containsBlanks" dxfId="2" priority="7">
      <formula>LEN(TRIM(R7))=0</formula>
    </cfRule>
  </conditionalFormatting>
  <conditionalFormatting sqref="T7 T9:T13 T15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2">
    <dataValidation type="list" allowBlank="1" showInputMessage="1" showErrorMessage="1" sqref="J7" xr:uid="{79AB9432-8269-4998-BAF3-7C95E033E374}">
      <formula1>"ANO,NE"</formula1>
    </dataValidation>
    <dataValidation type="list" allowBlank="1" showInputMessage="1" showErrorMessage="1" sqref="E7 E9" xr:uid="{349A6282-9232-40B5-B155-0C95E3B5B228}">
      <formula1>"ks,bal,sada,m,"</formula1>
    </dataValidation>
  </dataValidations>
  <hyperlinks>
    <hyperlink ref="H6" location="'Výpočetní technika'!B18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 S14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BD99A32-F6B8-4D5B-AFC9-74A4D4292099}">
          <x14:formula1>
            <xm:f>#REF!</xm:f>
          </x14:formula1>
          <xm:sqref>V7 V15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2025-09-02T05:18:52Z</cp:lastPrinted>
  <dcterms:created xsi:type="dcterms:W3CDTF">2014-03-05T12:43:32Z</dcterms:created>
  <dcterms:modified xsi:type="dcterms:W3CDTF">2025-09-02T06:01:33Z</dcterms:modified>
</cp:coreProperties>
</file>